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7116" activeTab="0"/>
  </bookViews>
  <sheets>
    <sheet name="2017" sheetId="1" r:id="rId1"/>
    <sheet name="2013-2017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<sst xmlns="http://schemas.openxmlformats.org/spreadsheetml/2006/main" count="150" uniqueCount="73">
  <si>
    <t>DATA KEJADIAN KEBAKARAN DI WILAYAH KOTA SEMARANG DAN SEKITARNYA</t>
  </si>
  <si>
    <t>NO.</t>
  </si>
  <si>
    <t>BULAN</t>
  </si>
  <si>
    <t>Sesuai Response Time</t>
  </si>
  <si>
    <t>Jumlah Kejadian Kebakaran</t>
  </si>
  <si>
    <t>KLASIFIKASI</t>
  </si>
  <si>
    <t>SEBAB KEBAKARAN</t>
  </si>
  <si>
    <t>KORBAN JIWA</t>
  </si>
  <si>
    <t>TEMPAT</t>
  </si>
  <si>
    <t>AREAL</t>
  </si>
  <si>
    <t>TAKSIRAN  (RP)</t>
  </si>
  <si>
    <t>Bangunan Perumahan</t>
  </si>
  <si>
    <t>Bangunan Campuran</t>
  </si>
  <si>
    <t>Bangunan Umum</t>
  </si>
  <si>
    <t>Bangunan Industri</t>
  </si>
  <si>
    <t>Kendaraan</t>
  </si>
  <si>
    <t>Rumput Ilalang Sampah</t>
  </si>
  <si>
    <t>Lain-lain</t>
  </si>
  <si>
    <t>Listrik</t>
  </si>
  <si>
    <t>Lampu Tempel</t>
  </si>
  <si>
    <t>Rokok</t>
  </si>
  <si>
    <t>Kompor</t>
  </si>
  <si>
    <t>Tidak diketahui</t>
  </si>
  <si>
    <t>Meninggal Dunia</t>
  </si>
  <si>
    <t>Luka Berat</t>
  </si>
  <si>
    <t>Luka Ringan</t>
  </si>
  <si>
    <t>Kepala Keluarga</t>
  </si>
  <si>
    <t>Jiwa</t>
  </si>
  <si>
    <r>
      <t xml:space="preserve">( M 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)</t>
    </r>
  </si>
  <si>
    <t xml:space="preserve">KERUGIAN </t>
  </si>
  <si>
    <t>%</t>
  </si>
  <si>
    <t>DISELAMATKAN</t>
  </si>
  <si>
    <t>1.</t>
  </si>
  <si>
    <t>JANUARI</t>
  </si>
  <si>
    <t>-</t>
  </si>
  <si>
    <t>2.</t>
  </si>
  <si>
    <t>PEBRUARI</t>
  </si>
  <si>
    <t>3.</t>
  </si>
  <si>
    <t>MARET</t>
  </si>
  <si>
    <t>4.</t>
  </si>
  <si>
    <t>APRIL</t>
  </si>
  <si>
    <t>5.</t>
  </si>
  <si>
    <t>MEI</t>
  </si>
  <si>
    <t>6.</t>
  </si>
  <si>
    <t>JUNI</t>
  </si>
  <si>
    <t>7.</t>
  </si>
  <si>
    <t>JULI</t>
  </si>
  <si>
    <t>8.</t>
  </si>
  <si>
    <t>AGUSTUS</t>
  </si>
  <si>
    <t>9.</t>
  </si>
  <si>
    <t>SEPTEMBER</t>
  </si>
  <si>
    <t>10.</t>
  </si>
  <si>
    <t>OKTOBER</t>
  </si>
  <si>
    <t xml:space="preserve">11. </t>
  </si>
  <si>
    <t>NOPEMBER</t>
  </si>
  <si>
    <t>12.</t>
  </si>
  <si>
    <t>DESEMBER</t>
  </si>
  <si>
    <t>JUMLAH</t>
  </si>
  <si>
    <t>Keterangan :</t>
  </si>
  <si>
    <t>Mengetahui,</t>
  </si>
  <si>
    <t>PERIODE BULAN JANUARI 2017 - DESEMBER 2017</t>
  </si>
  <si>
    <t>Kejadian Kebakaran 2013-2017</t>
  </si>
  <si>
    <t>Tahun</t>
  </si>
  <si>
    <t>Kebakaran</t>
  </si>
  <si>
    <t>Jumlah</t>
  </si>
  <si>
    <t>Total</t>
  </si>
  <si>
    <t>Rata-rata/hari</t>
  </si>
  <si>
    <t>Rata-rata/tahun</t>
  </si>
  <si>
    <t xml:space="preserve">Kepala Dinas Pemadam Kebakaran </t>
  </si>
  <si>
    <t>Kota Semarang</t>
  </si>
  <si>
    <t>Ir. ARIEF RUDIANTO, MT.</t>
  </si>
  <si>
    <t>Pembina Utama Muda</t>
  </si>
  <si>
    <t>NIP. 19630617 199203 1 008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</si>
</sst>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[Red]#,##0"/>
    <numFmt numFmtId="171" formatCode="_([$Rp-421]* #,##0_);_([$Rp-421]* \(#,##0\);_([$Rp-421]* &quot;-&quot;_);_(@_)"/>
    <numFmt numFmtId="172" formatCode="_(* #,##0_);_(* \(#,##0\);_(* &quot;-&quot;??_);_(@_)"/>
    <numFmt numFmtId="173" formatCode="_([$Rp-421]* #,##0.00_);_([$Rp-421]* \(#,##0.00\);_([$Rp-421]* &quot;-&quot;??_);_(@_)"/>
    <numFmt numFmtId="174" formatCode="0.0000"/>
    <numFmt numFmtId="175" formatCode="0.000"/>
    <numFmt numFmtId="176" formatCode="0.0"/>
    <numFmt numFmtId="177" formatCode="0.00000"/>
    <numFmt numFmtId="178" formatCode="0.00000000"/>
    <numFmt numFmtId="179" formatCode="0.0000000"/>
    <numFmt numFmtId="180" formatCode="0.0000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_);_(* \(#,##0.00000\);_(* &quot;-&quot;???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b/>
      <u val="single"/>
      <sz val="12"/>
      <name val="Cambria"/>
      <family val="1"/>
    </font>
    <font>
      <sz val="10"/>
      <color indexed="8"/>
      <name val="Calibri"/>
      <family val="0"/>
    </font>
    <font>
      <sz val="9"/>
      <color indexed="8"/>
      <name val="Times New Roman"/>
      <family val="0"/>
    </font>
    <font>
      <b/>
      <sz val="14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gray0625">
        <bgColor theme="3" tint="0.799979984760284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center"/>
    </xf>
    <xf numFmtId="41" fontId="56" fillId="3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171" fontId="6" fillId="0" borderId="18" xfId="0" applyNumberFormat="1" applyFont="1" applyFill="1" applyBorder="1" applyAlignment="1">
      <alignment horizontal="center" vertical="center"/>
    </xf>
    <xf numFmtId="9" fontId="6" fillId="0" borderId="18" xfId="5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/>
    </xf>
    <xf numFmtId="41" fontId="56" fillId="3" borderId="1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41" fontId="57" fillId="0" borderId="10" xfId="0" applyNumberFormat="1" applyFont="1" applyFill="1" applyBorder="1" applyAlignment="1">
      <alignment horizontal="center"/>
    </xf>
    <xf numFmtId="171" fontId="6" fillId="0" borderId="17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171" fontId="57" fillId="0" borderId="10" xfId="43" applyNumberFormat="1" applyFont="1" applyFill="1" applyBorder="1" applyAlignment="1">
      <alignment horizontal="center" vertical="center"/>
    </xf>
    <xf numFmtId="9" fontId="57" fillId="0" borderId="18" xfId="59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41" fontId="25" fillId="3" borderId="17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171" fontId="6" fillId="0" borderId="18" xfId="43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0" xfId="43" applyNumberFormat="1" applyFont="1" applyFill="1" applyBorder="1" applyAlignment="1">
      <alignment horizontal="center" vertical="center"/>
    </xf>
    <xf numFmtId="171" fontId="6" fillId="0" borderId="23" xfId="0" applyNumberFormat="1" applyFont="1" applyFill="1" applyBorder="1" applyAlignment="1">
      <alignment horizontal="center" vertical="center"/>
    </xf>
    <xf numFmtId="9" fontId="6" fillId="0" borderId="11" xfId="59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top"/>
    </xf>
    <xf numFmtId="0" fontId="25" fillId="33" borderId="25" xfId="0" applyFont="1" applyFill="1" applyBorder="1" applyAlignment="1">
      <alignment horizontal="center" vertical="center"/>
    </xf>
    <xf numFmtId="41" fontId="25" fillId="3" borderId="25" xfId="0" applyNumberFormat="1" applyFont="1" applyFill="1" applyBorder="1" applyAlignment="1">
      <alignment horizontal="center" vertical="center"/>
    </xf>
    <xf numFmtId="41" fontId="25" fillId="0" borderId="25" xfId="0" applyNumberFormat="1" applyFont="1" applyFill="1" applyBorder="1" applyAlignment="1">
      <alignment horizontal="center" vertical="center"/>
    </xf>
    <xf numFmtId="172" fontId="25" fillId="0" borderId="25" xfId="42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/>
    </xf>
    <xf numFmtId="9" fontId="25" fillId="0" borderId="25" xfId="59" applyFont="1" applyFill="1" applyBorder="1" applyAlignment="1">
      <alignment horizontal="center" vertical="center"/>
    </xf>
    <xf numFmtId="9" fontId="25" fillId="0" borderId="27" xfId="59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 quotePrefix="1">
      <alignment/>
    </xf>
    <xf numFmtId="0" fontId="3" fillId="0" borderId="0" xfId="0" applyFont="1" applyFill="1" applyBorder="1" applyAlignment="1" quotePrefix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vertical="top"/>
    </xf>
    <xf numFmtId="0" fontId="3" fillId="0" borderId="0" xfId="0" applyFont="1" applyFill="1" applyBorder="1" applyAlignment="1">
      <alignment/>
    </xf>
    <xf numFmtId="0" fontId="25" fillId="33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30" fillId="0" borderId="0" xfId="0" applyFont="1" applyAlignment="1">
      <alignment horizontal="center"/>
    </xf>
    <xf numFmtId="183" fontId="30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41" fontId="30" fillId="0" borderId="0" xfId="0" applyNumberFormat="1" applyFont="1" applyAlignment="1">
      <alignment horizontal="center"/>
    </xf>
    <xf numFmtId="183" fontId="30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JUMLAH KEBAKARAN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89"/>
          <c:w val="0.8155"/>
          <c:h val="0.79925"/>
        </c:manualLayout>
      </c:layout>
      <c:lineChart>
        <c:grouping val="standard"/>
        <c:varyColors val="0"/>
        <c:ser>
          <c:idx val="0"/>
          <c:order val="0"/>
          <c:tx>
            <c:v>JUMLAH KEBAKARARN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'2017'!$B$19:$B$30</c:f>
              <c:strCache/>
            </c:strRef>
          </c:cat>
          <c:val>
            <c:numRef>
              <c:f>'2017'!$D$19:$D$30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0.572</cdr:y>
    </cdr:from>
    <cdr:to>
      <cdr:x>0.997</cdr:x>
      <cdr:y>0.8015</cdr:y>
    </cdr:to>
    <cdr:sp>
      <cdr:nvSpPr>
        <cdr:cNvPr id="1" name="TextBox 1"/>
        <cdr:cNvSpPr txBox="1">
          <a:spLocks noChangeArrowheads="1"/>
        </cdr:cNvSpPr>
      </cdr:nvSpPr>
      <cdr:spPr>
        <a:xfrm>
          <a:off x="8458200" y="1295400"/>
          <a:ext cx="14192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jumlah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kejadian kebakaran : 295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133350</xdr:rowOff>
    </xdr:from>
    <xdr:to>
      <xdr:col>25</xdr:col>
      <xdr:colOff>47625</xdr:colOff>
      <xdr:row>15</xdr:row>
      <xdr:rowOff>57150</xdr:rowOff>
    </xdr:to>
    <xdr:graphicFrame>
      <xdr:nvGraphicFramePr>
        <xdr:cNvPr id="1" name="Chart 7"/>
        <xdr:cNvGraphicFramePr/>
      </xdr:nvGraphicFramePr>
      <xdr:xfrm>
        <a:off x="1571625" y="514350"/>
        <a:ext cx="9915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33</xdr:row>
      <xdr:rowOff>114300</xdr:rowOff>
    </xdr:from>
    <xdr:to>
      <xdr:col>9</xdr:col>
      <xdr:colOff>47625</xdr:colOff>
      <xdr:row>40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2450" y="7362825"/>
          <a:ext cx="33528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Bantuan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Kebakaran Luar kota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Kab. Semarang   :    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Kab. Kendal         :  1 Kejadian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Kab. Demak         :  12 Kejadian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Kab. Grobogan    :   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DATA%20KEBAKARAN%20TAHU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IAP KECAMATAN 2018"/>
      <sheetName val="DATA TIAP KELURAHAN 2018"/>
      <sheetName val="DATA TAHUNAN 2018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="80" zoomScaleNormal="80" zoomScalePageLayoutView="0" workbookViewId="0" topLeftCell="A29">
      <selection activeCell="Y46" sqref="Y46"/>
    </sheetView>
  </sheetViews>
  <sheetFormatPr defaultColWidth="9.140625" defaultRowHeight="15"/>
  <cols>
    <col min="1" max="1" width="5.421875" style="0" customWidth="1"/>
    <col min="2" max="2" width="12.421875" style="0" customWidth="1"/>
    <col min="3" max="22" width="5.7109375" style="0" customWidth="1"/>
    <col min="23" max="23" width="10.7109375" style="0" customWidth="1"/>
    <col min="24" max="24" width="21.140625" style="0" customWidth="1"/>
    <col min="25" max="25" width="7.57421875" style="0" customWidth="1"/>
    <col min="26" max="26" width="21.7109375" style="0" customWidth="1"/>
  </cols>
  <sheetData>
    <row r="1" spans="1:28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</row>
    <row r="5" spans="1:2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</row>
    <row r="7" spans="1:2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</row>
    <row r="8" spans="1:27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</row>
    <row r="9" spans="1:27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</row>
    <row r="10" spans="1:27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</row>
    <row r="11" spans="1:27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</row>
    <row r="12" spans="1:27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</row>
    <row r="13" spans="1:27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</row>
    <row r="14" spans="1:2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4"/>
      <c r="Y14" s="3"/>
      <c r="Z14" s="5"/>
      <c r="AA14" s="3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</row>
    <row r="16" spans="1:27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W16" s="2"/>
      <c r="X16" s="2"/>
      <c r="Y16" s="2"/>
      <c r="Z16" s="2"/>
      <c r="AA16" s="2"/>
    </row>
    <row r="17" spans="1:27" ht="14.25">
      <c r="A17" s="94" t="s">
        <v>1</v>
      </c>
      <c r="B17" s="96" t="s">
        <v>2</v>
      </c>
      <c r="C17" s="98" t="s">
        <v>3</v>
      </c>
      <c r="D17" s="100" t="s">
        <v>4</v>
      </c>
      <c r="E17" s="87" t="s">
        <v>5</v>
      </c>
      <c r="F17" s="88"/>
      <c r="G17" s="88"/>
      <c r="H17" s="88"/>
      <c r="I17" s="88"/>
      <c r="J17" s="88"/>
      <c r="K17" s="89"/>
      <c r="L17" s="87" t="s">
        <v>6</v>
      </c>
      <c r="M17" s="88"/>
      <c r="N17" s="88"/>
      <c r="O17" s="88"/>
      <c r="P17" s="88"/>
      <c r="Q17" s="89"/>
      <c r="R17" s="87" t="s">
        <v>7</v>
      </c>
      <c r="S17" s="88"/>
      <c r="T17" s="89"/>
      <c r="U17" s="102" t="s">
        <v>8</v>
      </c>
      <c r="V17" s="103"/>
      <c r="W17" s="6" t="s">
        <v>9</v>
      </c>
      <c r="X17" s="87" t="s">
        <v>10</v>
      </c>
      <c r="Y17" s="88"/>
      <c r="Z17" s="88"/>
      <c r="AA17" s="89"/>
    </row>
    <row r="18" spans="1:27" ht="109.5" thickBot="1">
      <c r="A18" s="95"/>
      <c r="B18" s="97"/>
      <c r="C18" s="99"/>
      <c r="D18" s="101"/>
      <c r="E18" s="7" t="s">
        <v>11</v>
      </c>
      <c r="F18" s="7" t="s">
        <v>12</v>
      </c>
      <c r="G18" s="7" t="s">
        <v>13</v>
      </c>
      <c r="H18" s="7" t="s">
        <v>14</v>
      </c>
      <c r="I18" s="7" t="s">
        <v>15</v>
      </c>
      <c r="J18" s="7" t="s">
        <v>16</v>
      </c>
      <c r="K18" s="7" t="s">
        <v>17</v>
      </c>
      <c r="L18" s="7" t="s">
        <v>18</v>
      </c>
      <c r="M18" s="7" t="s">
        <v>19</v>
      </c>
      <c r="N18" s="7" t="s">
        <v>20</v>
      </c>
      <c r="O18" s="7" t="s">
        <v>21</v>
      </c>
      <c r="P18" s="7" t="s">
        <v>22</v>
      </c>
      <c r="Q18" s="7" t="s">
        <v>17</v>
      </c>
      <c r="R18" s="8" t="s">
        <v>23</v>
      </c>
      <c r="S18" s="7" t="s">
        <v>24</v>
      </c>
      <c r="T18" s="9" t="s">
        <v>25</v>
      </c>
      <c r="U18" s="7" t="s">
        <v>26</v>
      </c>
      <c r="V18" s="7" t="s">
        <v>27</v>
      </c>
      <c r="W18" s="10" t="s">
        <v>28</v>
      </c>
      <c r="X18" s="11" t="s">
        <v>29</v>
      </c>
      <c r="Y18" s="12" t="s">
        <v>30</v>
      </c>
      <c r="Z18" s="12" t="s">
        <v>31</v>
      </c>
      <c r="AA18" s="13" t="s">
        <v>30</v>
      </c>
    </row>
    <row r="19" spans="1:27" ht="15" thickTop="1">
      <c r="A19" s="14" t="s">
        <v>32</v>
      </c>
      <c r="B19" s="15" t="s">
        <v>33</v>
      </c>
      <c r="C19" s="16">
        <v>15</v>
      </c>
      <c r="D19" s="17">
        <v>15</v>
      </c>
      <c r="E19" s="18">
        <v>6</v>
      </c>
      <c r="F19" s="18" t="s">
        <v>34</v>
      </c>
      <c r="G19" s="18">
        <v>1</v>
      </c>
      <c r="H19" s="18">
        <v>5</v>
      </c>
      <c r="I19" s="18">
        <v>1</v>
      </c>
      <c r="J19" s="18" t="s">
        <v>34</v>
      </c>
      <c r="K19" s="18">
        <v>2</v>
      </c>
      <c r="L19" s="18">
        <v>11</v>
      </c>
      <c r="M19" s="18" t="s">
        <v>34</v>
      </c>
      <c r="N19" s="18" t="s">
        <v>34</v>
      </c>
      <c r="O19" s="18">
        <v>1</v>
      </c>
      <c r="P19" s="18">
        <v>3</v>
      </c>
      <c r="Q19" s="18" t="s">
        <v>34</v>
      </c>
      <c r="R19" s="18" t="s">
        <v>34</v>
      </c>
      <c r="S19" s="18" t="s">
        <v>34</v>
      </c>
      <c r="T19" s="18" t="s">
        <v>34</v>
      </c>
      <c r="U19" s="18">
        <v>7</v>
      </c>
      <c r="V19" s="18">
        <v>26</v>
      </c>
      <c r="W19" s="18">
        <v>5860</v>
      </c>
      <c r="X19" s="19">
        <v>2154000000</v>
      </c>
      <c r="Y19" s="20">
        <f aca="true" t="shared" si="0" ref="Y19:Y31">X19/(X19+Z19)</f>
        <v>0.6293644996347699</v>
      </c>
      <c r="Z19" s="19">
        <v>1268500000</v>
      </c>
      <c r="AA19" s="20">
        <f aca="true" t="shared" si="1" ref="AA19:AA31">Z19/(X19+Z19)</f>
        <v>0.3706355003652301</v>
      </c>
    </row>
    <row r="20" spans="1:27" ht="14.25">
      <c r="A20" s="21" t="s">
        <v>35</v>
      </c>
      <c r="B20" s="22" t="s">
        <v>36</v>
      </c>
      <c r="C20" s="16">
        <v>6</v>
      </c>
      <c r="D20" s="17">
        <v>6</v>
      </c>
      <c r="E20" s="18">
        <v>1</v>
      </c>
      <c r="F20" s="18" t="s">
        <v>34</v>
      </c>
      <c r="G20" s="18">
        <v>1</v>
      </c>
      <c r="H20" s="18"/>
      <c r="I20" s="18">
        <v>1</v>
      </c>
      <c r="J20" s="18" t="s">
        <v>34</v>
      </c>
      <c r="K20" s="18">
        <v>3</v>
      </c>
      <c r="L20" s="18">
        <v>4</v>
      </c>
      <c r="M20" s="18" t="s">
        <v>34</v>
      </c>
      <c r="N20" s="18" t="s">
        <v>34</v>
      </c>
      <c r="O20" s="18" t="s">
        <v>34</v>
      </c>
      <c r="P20" s="18">
        <v>2</v>
      </c>
      <c r="Q20" s="18" t="s">
        <v>34</v>
      </c>
      <c r="R20" s="18" t="s">
        <v>34</v>
      </c>
      <c r="S20" s="18">
        <v>1</v>
      </c>
      <c r="T20" s="18" t="s">
        <v>34</v>
      </c>
      <c r="U20" s="18">
        <v>1</v>
      </c>
      <c r="V20" s="18">
        <v>5</v>
      </c>
      <c r="W20" s="18">
        <v>220</v>
      </c>
      <c r="X20" s="19">
        <v>118000000</v>
      </c>
      <c r="Y20" s="20">
        <f t="shared" si="0"/>
        <v>0.2507970244420829</v>
      </c>
      <c r="Z20" s="19">
        <v>352500000</v>
      </c>
      <c r="AA20" s="20">
        <f t="shared" si="1"/>
        <v>0.7492029755579172</v>
      </c>
    </row>
    <row r="21" spans="1:27" ht="14.25">
      <c r="A21" s="21" t="s">
        <v>37</v>
      </c>
      <c r="B21" s="22" t="s">
        <v>38</v>
      </c>
      <c r="C21" s="16">
        <v>13</v>
      </c>
      <c r="D21" s="17">
        <v>13</v>
      </c>
      <c r="E21" s="18">
        <v>4</v>
      </c>
      <c r="F21" s="18">
        <v>3</v>
      </c>
      <c r="G21" s="18">
        <v>1</v>
      </c>
      <c r="H21" s="18">
        <v>2</v>
      </c>
      <c r="I21" s="18" t="s">
        <v>34</v>
      </c>
      <c r="J21" s="18">
        <v>1</v>
      </c>
      <c r="K21" s="18">
        <v>2</v>
      </c>
      <c r="L21" s="18">
        <v>3</v>
      </c>
      <c r="M21" s="18" t="s">
        <v>34</v>
      </c>
      <c r="N21" s="18" t="s">
        <v>34</v>
      </c>
      <c r="O21" s="18">
        <v>1</v>
      </c>
      <c r="P21" s="18">
        <v>8</v>
      </c>
      <c r="Q21" s="18">
        <v>1</v>
      </c>
      <c r="R21" s="18" t="s">
        <v>34</v>
      </c>
      <c r="S21" s="18" t="s">
        <v>34</v>
      </c>
      <c r="T21" s="18" t="s">
        <v>34</v>
      </c>
      <c r="U21" s="18">
        <v>6</v>
      </c>
      <c r="V21" s="18">
        <v>24</v>
      </c>
      <c r="W21" s="18">
        <v>13202</v>
      </c>
      <c r="X21" s="19">
        <v>5197500000</v>
      </c>
      <c r="Y21" s="20">
        <f t="shared" si="0"/>
        <v>0.3760989905568219</v>
      </c>
      <c r="Z21" s="19">
        <v>8622000000</v>
      </c>
      <c r="AA21" s="20">
        <f t="shared" si="1"/>
        <v>0.6239010094431782</v>
      </c>
    </row>
    <row r="22" spans="1:27" ht="14.25">
      <c r="A22" s="21" t="s">
        <v>39</v>
      </c>
      <c r="B22" s="22" t="s">
        <v>40</v>
      </c>
      <c r="C22" s="16">
        <v>14</v>
      </c>
      <c r="D22" s="17">
        <v>14</v>
      </c>
      <c r="E22" s="18">
        <v>5</v>
      </c>
      <c r="F22" s="18" t="s">
        <v>34</v>
      </c>
      <c r="G22" s="18" t="s">
        <v>34</v>
      </c>
      <c r="H22" s="18">
        <v>5</v>
      </c>
      <c r="I22" s="18">
        <v>1</v>
      </c>
      <c r="J22" s="18">
        <v>2</v>
      </c>
      <c r="K22" s="18">
        <v>1</v>
      </c>
      <c r="L22" s="18">
        <v>7</v>
      </c>
      <c r="M22" s="18" t="s">
        <v>34</v>
      </c>
      <c r="N22" s="18" t="s">
        <v>34</v>
      </c>
      <c r="O22" s="18">
        <v>3</v>
      </c>
      <c r="P22" s="18">
        <v>2</v>
      </c>
      <c r="Q22" s="18">
        <v>2</v>
      </c>
      <c r="R22" s="18" t="s">
        <v>34</v>
      </c>
      <c r="S22" s="18" t="s">
        <v>34</v>
      </c>
      <c r="T22" s="18" t="s">
        <v>34</v>
      </c>
      <c r="U22" s="18">
        <v>3</v>
      </c>
      <c r="V22" s="18">
        <v>10</v>
      </c>
      <c r="W22" s="18">
        <v>2428</v>
      </c>
      <c r="X22" s="19">
        <v>951000000</v>
      </c>
      <c r="Y22" s="20">
        <f t="shared" si="0"/>
        <v>0.35157116451016635</v>
      </c>
      <c r="Z22" s="19">
        <v>1754000000</v>
      </c>
      <c r="AA22" s="20">
        <f t="shared" si="1"/>
        <v>0.6484288354898337</v>
      </c>
    </row>
    <row r="23" spans="1:27" ht="14.25">
      <c r="A23" s="21" t="s">
        <v>41</v>
      </c>
      <c r="B23" s="22" t="s">
        <v>42</v>
      </c>
      <c r="C23" s="23">
        <v>14</v>
      </c>
      <c r="D23" s="24">
        <v>18</v>
      </c>
      <c r="E23" s="25">
        <v>4</v>
      </c>
      <c r="F23" s="25" t="s">
        <v>34</v>
      </c>
      <c r="G23" s="25">
        <v>1</v>
      </c>
      <c r="H23" s="25">
        <v>3</v>
      </c>
      <c r="I23" s="25">
        <v>1</v>
      </c>
      <c r="J23" s="25">
        <v>8</v>
      </c>
      <c r="K23" s="25">
        <v>1</v>
      </c>
      <c r="L23" s="25">
        <v>7</v>
      </c>
      <c r="M23" s="25" t="s">
        <v>34</v>
      </c>
      <c r="N23" s="25" t="s">
        <v>34</v>
      </c>
      <c r="O23" s="25">
        <v>2</v>
      </c>
      <c r="P23" s="25">
        <v>5</v>
      </c>
      <c r="Q23" s="25">
        <v>4</v>
      </c>
      <c r="R23" s="25" t="s">
        <v>34</v>
      </c>
      <c r="S23" s="25" t="s">
        <v>34</v>
      </c>
      <c r="T23" s="25" t="s">
        <v>34</v>
      </c>
      <c r="U23" s="25">
        <v>2</v>
      </c>
      <c r="V23" s="25">
        <v>6</v>
      </c>
      <c r="W23" s="25">
        <v>42909</v>
      </c>
      <c r="X23" s="19">
        <v>192500000</v>
      </c>
      <c r="Y23" s="20">
        <f t="shared" si="0"/>
        <v>0.22647058823529412</v>
      </c>
      <c r="Z23" s="19">
        <v>657500000</v>
      </c>
      <c r="AA23" s="20">
        <f t="shared" si="1"/>
        <v>0.7735294117647059</v>
      </c>
    </row>
    <row r="24" spans="1:27" ht="14.25">
      <c r="A24" s="21" t="s">
        <v>43</v>
      </c>
      <c r="B24" s="22" t="s">
        <v>44</v>
      </c>
      <c r="C24" s="23">
        <v>23</v>
      </c>
      <c r="D24" s="24">
        <v>25</v>
      </c>
      <c r="E24" s="25">
        <v>5</v>
      </c>
      <c r="F24" s="25">
        <v>2</v>
      </c>
      <c r="G24" s="25">
        <v>5</v>
      </c>
      <c r="H24" s="25">
        <v>2</v>
      </c>
      <c r="I24" s="25">
        <v>1</v>
      </c>
      <c r="J24" s="25">
        <v>7</v>
      </c>
      <c r="K24" s="25">
        <v>3</v>
      </c>
      <c r="L24" s="25">
        <v>11</v>
      </c>
      <c r="M24" s="25" t="s">
        <v>34</v>
      </c>
      <c r="N24" s="25" t="s">
        <v>34</v>
      </c>
      <c r="O24" s="25">
        <v>3</v>
      </c>
      <c r="P24" s="25">
        <v>9</v>
      </c>
      <c r="Q24" s="25">
        <v>2</v>
      </c>
      <c r="R24" s="25">
        <v>1</v>
      </c>
      <c r="S24" s="25" t="s">
        <v>34</v>
      </c>
      <c r="T24" s="25" t="s">
        <v>34</v>
      </c>
      <c r="U24" s="25">
        <v>5</v>
      </c>
      <c r="V24" s="25">
        <v>19</v>
      </c>
      <c r="W24" s="25">
        <v>9980</v>
      </c>
      <c r="X24" s="19">
        <v>5827500000</v>
      </c>
      <c r="Y24" s="20">
        <f>X24/(X24+Z24)</f>
        <v>0.6625547154795066</v>
      </c>
      <c r="Z24" s="19">
        <v>2968000000</v>
      </c>
      <c r="AA24" s="20">
        <f t="shared" si="1"/>
        <v>0.33744528452049344</v>
      </c>
    </row>
    <row r="25" spans="1:27" ht="14.25">
      <c r="A25" s="21" t="s">
        <v>45</v>
      </c>
      <c r="B25" s="22" t="s">
        <v>46</v>
      </c>
      <c r="C25" s="26">
        <v>28</v>
      </c>
      <c r="D25" s="24">
        <v>33</v>
      </c>
      <c r="E25" s="27">
        <v>8</v>
      </c>
      <c r="F25" s="27">
        <v>2</v>
      </c>
      <c r="G25" s="27">
        <v>1</v>
      </c>
      <c r="H25" s="27">
        <v>4</v>
      </c>
      <c r="I25" s="27">
        <v>3</v>
      </c>
      <c r="J25" s="27">
        <v>11</v>
      </c>
      <c r="K25" s="27">
        <v>4</v>
      </c>
      <c r="L25" s="27">
        <v>14</v>
      </c>
      <c r="M25" s="27" t="s">
        <v>34</v>
      </c>
      <c r="N25" s="27" t="s">
        <v>34</v>
      </c>
      <c r="O25" s="27">
        <v>1</v>
      </c>
      <c r="P25" s="27">
        <v>15</v>
      </c>
      <c r="Q25" s="27">
        <v>3</v>
      </c>
      <c r="R25" s="27" t="s">
        <v>34</v>
      </c>
      <c r="S25" s="27" t="s">
        <v>34</v>
      </c>
      <c r="T25" s="27" t="s">
        <v>34</v>
      </c>
      <c r="U25" s="27">
        <v>5</v>
      </c>
      <c r="V25" s="27">
        <v>13</v>
      </c>
      <c r="W25" s="27">
        <v>8263</v>
      </c>
      <c r="X25" s="28">
        <v>658500000</v>
      </c>
      <c r="Y25" s="20">
        <f t="shared" si="0"/>
        <v>0.4794321077539134</v>
      </c>
      <c r="Z25" s="28">
        <v>715000000</v>
      </c>
      <c r="AA25" s="20">
        <f t="shared" si="1"/>
        <v>0.5205678922460867</v>
      </c>
    </row>
    <row r="26" spans="1:27" ht="14.25">
      <c r="A26" s="21" t="s">
        <v>47</v>
      </c>
      <c r="B26" s="22" t="s">
        <v>48</v>
      </c>
      <c r="C26" s="23">
        <v>50</v>
      </c>
      <c r="D26" s="24">
        <v>53</v>
      </c>
      <c r="E26" s="25">
        <v>9</v>
      </c>
      <c r="F26" s="25">
        <v>7</v>
      </c>
      <c r="G26" s="25" t="s">
        <v>34</v>
      </c>
      <c r="H26" s="25">
        <v>4</v>
      </c>
      <c r="I26" s="25">
        <v>2</v>
      </c>
      <c r="J26" s="25">
        <v>30</v>
      </c>
      <c r="K26" s="25">
        <v>1</v>
      </c>
      <c r="L26" s="25">
        <v>16</v>
      </c>
      <c r="M26" s="25" t="s">
        <v>34</v>
      </c>
      <c r="N26" s="25" t="s">
        <v>34</v>
      </c>
      <c r="O26" s="25">
        <v>1</v>
      </c>
      <c r="P26" s="25">
        <v>23</v>
      </c>
      <c r="Q26" s="25">
        <v>13</v>
      </c>
      <c r="R26" s="25" t="s">
        <v>34</v>
      </c>
      <c r="S26" s="25" t="s">
        <v>34</v>
      </c>
      <c r="T26" s="25" t="s">
        <v>34</v>
      </c>
      <c r="U26" s="25">
        <v>6</v>
      </c>
      <c r="V26" s="25">
        <v>22</v>
      </c>
      <c r="W26" s="25">
        <v>527680</v>
      </c>
      <c r="X26" s="28">
        <v>6856000000</v>
      </c>
      <c r="Y26" s="20">
        <f t="shared" si="0"/>
        <v>0.45902517407605786</v>
      </c>
      <c r="Z26" s="28">
        <v>8080000000</v>
      </c>
      <c r="AA26" s="20">
        <f t="shared" si="1"/>
        <v>0.5409748259239422</v>
      </c>
    </row>
    <row r="27" spans="1:27" ht="14.25">
      <c r="A27" s="29" t="s">
        <v>49</v>
      </c>
      <c r="B27" s="30" t="s">
        <v>50</v>
      </c>
      <c r="C27" s="26">
        <v>68</v>
      </c>
      <c r="D27" s="24">
        <v>73</v>
      </c>
      <c r="E27" s="27">
        <v>6</v>
      </c>
      <c r="F27" s="27">
        <v>1</v>
      </c>
      <c r="G27" s="27">
        <v>1</v>
      </c>
      <c r="H27" s="27">
        <v>2</v>
      </c>
      <c r="I27" s="27">
        <v>2</v>
      </c>
      <c r="J27" s="27">
        <v>59</v>
      </c>
      <c r="K27" s="27">
        <v>2</v>
      </c>
      <c r="L27" s="27">
        <v>10</v>
      </c>
      <c r="M27" s="27">
        <v>1</v>
      </c>
      <c r="N27" s="27">
        <v>1</v>
      </c>
      <c r="O27" s="27">
        <v>1</v>
      </c>
      <c r="P27" s="27">
        <v>42</v>
      </c>
      <c r="Q27" s="27">
        <v>18</v>
      </c>
      <c r="R27" s="27" t="s">
        <v>34</v>
      </c>
      <c r="S27" s="27" t="s">
        <v>34</v>
      </c>
      <c r="T27" s="27" t="s">
        <v>34</v>
      </c>
      <c r="U27" s="27">
        <v>5</v>
      </c>
      <c r="V27" s="27">
        <v>16</v>
      </c>
      <c r="W27" s="27">
        <v>119621</v>
      </c>
      <c r="X27" s="31">
        <v>1974950000</v>
      </c>
      <c r="Y27" s="32">
        <f t="shared" si="0"/>
        <v>0.577648108337355</v>
      </c>
      <c r="Z27" s="31">
        <v>1444000000</v>
      </c>
      <c r="AA27" s="32">
        <f t="shared" si="1"/>
        <v>0.422351891662645</v>
      </c>
    </row>
    <row r="28" spans="1:27" ht="14.25">
      <c r="A28" s="21" t="s">
        <v>51</v>
      </c>
      <c r="B28" s="22" t="s">
        <v>52</v>
      </c>
      <c r="C28" s="33">
        <v>15</v>
      </c>
      <c r="D28" s="34">
        <v>17</v>
      </c>
      <c r="E28" s="35">
        <v>4</v>
      </c>
      <c r="F28" s="35">
        <v>2</v>
      </c>
      <c r="G28" s="36">
        <v>1</v>
      </c>
      <c r="H28" s="35">
        <v>3</v>
      </c>
      <c r="I28" s="35">
        <v>1</v>
      </c>
      <c r="J28" s="35">
        <v>5</v>
      </c>
      <c r="K28" s="35">
        <v>1</v>
      </c>
      <c r="L28" s="35">
        <v>7</v>
      </c>
      <c r="M28" s="36" t="s">
        <v>34</v>
      </c>
      <c r="N28" s="37">
        <v>2</v>
      </c>
      <c r="O28" s="36">
        <v>1</v>
      </c>
      <c r="P28" s="35">
        <v>4</v>
      </c>
      <c r="Q28" s="35">
        <v>3</v>
      </c>
      <c r="R28" s="36" t="s">
        <v>34</v>
      </c>
      <c r="S28" s="37" t="s">
        <v>34</v>
      </c>
      <c r="T28" s="36" t="s">
        <v>34</v>
      </c>
      <c r="U28" s="38">
        <v>6</v>
      </c>
      <c r="V28" s="38">
        <v>25</v>
      </c>
      <c r="W28" s="38">
        <v>4585</v>
      </c>
      <c r="X28" s="39">
        <v>808000000</v>
      </c>
      <c r="Y28" s="20">
        <f t="shared" si="0"/>
        <v>0.5029567382508559</v>
      </c>
      <c r="Z28" s="39">
        <v>798500000</v>
      </c>
      <c r="AA28" s="20">
        <f t="shared" si="1"/>
        <v>0.4970432617491441</v>
      </c>
    </row>
    <row r="29" spans="1:27" ht="14.25">
      <c r="A29" s="21" t="s">
        <v>53</v>
      </c>
      <c r="B29" s="22" t="s">
        <v>54</v>
      </c>
      <c r="C29" s="33">
        <v>13</v>
      </c>
      <c r="D29" s="34">
        <v>15</v>
      </c>
      <c r="E29" s="40">
        <v>3</v>
      </c>
      <c r="F29" s="40">
        <v>4</v>
      </c>
      <c r="G29" s="36" t="s">
        <v>34</v>
      </c>
      <c r="H29" s="40">
        <v>5</v>
      </c>
      <c r="I29" s="40">
        <v>2</v>
      </c>
      <c r="J29" s="36">
        <v>1</v>
      </c>
      <c r="K29" s="40" t="s">
        <v>34</v>
      </c>
      <c r="L29" s="40">
        <v>8</v>
      </c>
      <c r="M29" s="36" t="s">
        <v>34</v>
      </c>
      <c r="N29" s="36" t="s">
        <v>34</v>
      </c>
      <c r="O29" s="40">
        <v>1</v>
      </c>
      <c r="P29" s="40">
        <v>5</v>
      </c>
      <c r="Q29" s="40">
        <v>1</v>
      </c>
      <c r="R29" s="40" t="s">
        <v>34</v>
      </c>
      <c r="S29" s="40" t="s">
        <v>34</v>
      </c>
      <c r="T29" s="41">
        <v>1</v>
      </c>
      <c r="U29" s="38">
        <v>4</v>
      </c>
      <c r="V29" s="38">
        <v>1</v>
      </c>
      <c r="W29" s="42">
        <v>13022</v>
      </c>
      <c r="X29" s="39">
        <v>1080000000</v>
      </c>
      <c r="Y29" s="20">
        <f t="shared" si="0"/>
        <v>0.5639686684073107</v>
      </c>
      <c r="Z29" s="39">
        <v>835000000</v>
      </c>
      <c r="AA29" s="20">
        <f t="shared" si="1"/>
        <v>0.4360313315926893</v>
      </c>
    </row>
    <row r="30" spans="1:27" ht="15" thickBot="1">
      <c r="A30" s="43" t="s">
        <v>55</v>
      </c>
      <c r="B30" s="44" t="s">
        <v>56</v>
      </c>
      <c r="C30" s="74">
        <v>12</v>
      </c>
      <c r="D30" s="34">
        <v>13</v>
      </c>
      <c r="E30" s="45">
        <v>7</v>
      </c>
      <c r="F30" s="45">
        <v>1</v>
      </c>
      <c r="G30" s="45">
        <v>2</v>
      </c>
      <c r="H30" s="45">
        <v>1</v>
      </c>
      <c r="I30" s="45" t="s">
        <v>34</v>
      </c>
      <c r="J30" s="45" t="s">
        <v>34</v>
      </c>
      <c r="K30" s="45">
        <v>2</v>
      </c>
      <c r="L30" s="45">
        <v>10</v>
      </c>
      <c r="M30" s="45" t="s">
        <v>34</v>
      </c>
      <c r="N30" s="45" t="s">
        <v>34</v>
      </c>
      <c r="O30" s="45">
        <v>2</v>
      </c>
      <c r="P30" s="45">
        <v>1</v>
      </c>
      <c r="Q30" s="45" t="s">
        <v>34</v>
      </c>
      <c r="R30" s="46" t="s">
        <v>34</v>
      </c>
      <c r="S30" s="35" t="s">
        <v>34</v>
      </c>
      <c r="T30" s="47" t="s">
        <v>34</v>
      </c>
      <c r="U30" s="35">
        <v>21</v>
      </c>
      <c r="V30" s="35">
        <v>7</v>
      </c>
      <c r="W30" s="48">
        <v>844</v>
      </c>
      <c r="X30" s="49">
        <v>1750000000</v>
      </c>
      <c r="Y30" s="50">
        <f t="shared" si="0"/>
        <v>0.6306306306306306</v>
      </c>
      <c r="Z30" s="49">
        <v>1025000000</v>
      </c>
      <c r="AA30" s="50">
        <f t="shared" si="1"/>
        <v>0.36936936936936937</v>
      </c>
    </row>
    <row r="31" spans="1:27" ht="15" thickBot="1" thickTop="1">
      <c r="A31" s="51"/>
      <c r="B31" s="52" t="s">
        <v>57</v>
      </c>
      <c r="C31" s="53">
        <f aca="true" t="shared" si="2" ref="C31:X31">SUM(C19:C30)</f>
        <v>271</v>
      </c>
      <c r="D31" s="54">
        <f t="shared" si="2"/>
        <v>295</v>
      </c>
      <c r="E31" s="55">
        <f t="shared" si="2"/>
        <v>62</v>
      </c>
      <c r="F31" s="55">
        <f t="shared" si="2"/>
        <v>22</v>
      </c>
      <c r="G31" s="55">
        <f t="shared" si="2"/>
        <v>14</v>
      </c>
      <c r="H31" s="55">
        <f t="shared" si="2"/>
        <v>36</v>
      </c>
      <c r="I31" s="55">
        <f t="shared" si="2"/>
        <v>15</v>
      </c>
      <c r="J31" s="55">
        <f t="shared" si="2"/>
        <v>124</v>
      </c>
      <c r="K31" s="55">
        <f t="shared" si="2"/>
        <v>22</v>
      </c>
      <c r="L31" s="55">
        <f t="shared" si="2"/>
        <v>108</v>
      </c>
      <c r="M31" s="55">
        <f t="shared" si="2"/>
        <v>1</v>
      </c>
      <c r="N31" s="55">
        <f t="shared" si="2"/>
        <v>3</v>
      </c>
      <c r="O31" s="55">
        <f t="shared" si="2"/>
        <v>17</v>
      </c>
      <c r="P31" s="55">
        <f t="shared" si="2"/>
        <v>119</v>
      </c>
      <c r="Q31" s="55">
        <f t="shared" si="2"/>
        <v>47</v>
      </c>
      <c r="R31" s="55">
        <f t="shared" si="2"/>
        <v>1</v>
      </c>
      <c r="S31" s="55">
        <f t="shared" si="2"/>
        <v>1</v>
      </c>
      <c r="T31" s="55">
        <f t="shared" si="2"/>
        <v>1</v>
      </c>
      <c r="U31" s="55">
        <f t="shared" si="2"/>
        <v>71</v>
      </c>
      <c r="V31" s="55">
        <f t="shared" si="2"/>
        <v>174</v>
      </c>
      <c r="W31" s="56">
        <f t="shared" si="2"/>
        <v>748614</v>
      </c>
      <c r="X31" s="57">
        <f t="shared" si="2"/>
        <v>27567950000</v>
      </c>
      <c r="Y31" s="58">
        <f t="shared" si="0"/>
        <v>0.4915128828919581</v>
      </c>
      <c r="Z31" s="57">
        <f>SUM(Z19:Z30)</f>
        <v>28520000000</v>
      </c>
      <c r="AA31" s="59">
        <f t="shared" si="1"/>
        <v>0.508487117108042</v>
      </c>
    </row>
    <row r="32" spans="1:27" ht="15" thickTop="1">
      <c r="A32" s="2"/>
      <c r="B32" s="2"/>
      <c r="C32" s="2"/>
      <c r="E32" s="6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61"/>
      <c r="Y32" s="61"/>
      <c r="Z32" s="61"/>
      <c r="AA32" s="61"/>
    </row>
    <row r="33" spans="1:27" ht="15">
      <c r="A33" s="2"/>
      <c r="B33" s="62" t="s">
        <v>58</v>
      </c>
      <c r="C33" s="63"/>
      <c r="D33" s="64"/>
      <c r="E33" s="65"/>
      <c r="F33" s="63"/>
      <c r="G33" s="63"/>
      <c r="H33" s="63"/>
      <c r="I33" s="64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5" t="s">
        <v>59</v>
      </c>
      <c r="W33" s="85"/>
      <c r="X33" s="85"/>
      <c r="Y33" s="85"/>
      <c r="Z33" s="85"/>
      <c r="AA33" s="85"/>
    </row>
    <row r="34" spans="1:27" ht="15">
      <c r="A34" s="2"/>
      <c r="B34" s="63"/>
      <c r="C34" s="66"/>
      <c r="D34" s="67"/>
      <c r="E34" s="65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85" t="s">
        <v>68</v>
      </c>
      <c r="W34" s="85"/>
      <c r="X34" s="85"/>
      <c r="Y34" s="85"/>
      <c r="Z34" s="85"/>
      <c r="AA34" s="85"/>
    </row>
    <row r="35" spans="1:27" ht="15">
      <c r="A35" s="68"/>
      <c r="B35" s="63"/>
      <c r="C35" s="66"/>
      <c r="D35" s="67"/>
      <c r="E35" s="63"/>
      <c r="F35" s="63"/>
      <c r="G35" s="63"/>
      <c r="H35" s="63"/>
      <c r="I35" s="63"/>
      <c r="J35" s="63"/>
      <c r="K35" s="63"/>
      <c r="L35" s="69"/>
      <c r="M35" s="69"/>
      <c r="N35" s="69"/>
      <c r="O35" s="65"/>
      <c r="P35" s="63"/>
      <c r="Q35" s="63"/>
      <c r="R35" s="63"/>
      <c r="S35" s="91"/>
      <c r="T35" s="91"/>
      <c r="U35" s="63"/>
      <c r="V35" s="85" t="s">
        <v>69</v>
      </c>
      <c r="W35" s="85"/>
      <c r="X35" s="85"/>
      <c r="Y35" s="85"/>
      <c r="Z35" s="85"/>
      <c r="AA35" s="85"/>
    </row>
    <row r="36" spans="1:27" ht="15">
      <c r="A36" s="68"/>
      <c r="B36" s="63"/>
      <c r="C36" s="66"/>
      <c r="D36" s="67"/>
      <c r="E36" s="63"/>
      <c r="F36" s="63"/>
      <c r="G36" s="63"/>
      <c r="H36" s="63"/>
      <c r="I36" s="63"/>
      <c r="J36" s="63"/>
      <c r="K36" s="63"/>
      <c r="L36" s="69"/>
      <c r="M36" s="69"/>
      <c r="N36" s="69"/>
      <c r="O36" s="65"/>
      <c r="P36" s="63"/>
      <c r="Q36" s="63"/>
      <c r="R36" s="63"/>
      <c r="S36" s="92"/>
      <c r="T36" s="92"/>
      <c r="U36" s="63"/>
      <c r="V36" s="63"/>
      <c r="W36" s="70"/>
      <c r="X36" s="70"/>
      <c r="Y36" s="70"/>
      <c r="Z36" s="70"/>
      <c r="AA36" s="70"/>
    </row>
    <row r="37" spans="1:27" ht="15">
      <c r="A37" s="68"/>
      <c r="B37" s="63"/>
      <c r="C37" s="66"/>
      <c r="D37" s="67"/>
      <c r="E37" s="63"/>
      <c r="F37" s="63"/>
      <c r="G37" s="63"/>
      <c r="H37" s="63"/>
      <c r="I37" s="63"/>
      <c r="J37" s="63"/>
      <c r="K37" s="63"/>
      <c r="L37" s="69"/>
      <c r="M37" s="69"/>
      <c r="N37" s="69"/>
      <c r="O37" s="65"/>
      <c r="P37" s="63"/>
      <c r="Q37" s="63"/>
      <c r="R37" s="63"/>
      <c r="S37" s="83"/>
      <c r="T37" s="83"/>
      <c r="U37" s="63"/>
      <c r="V37" s="63"/>
      <c r="W37" s="82"/>
      <c r="X37" s="82"/>
      <c r="Y37" s="82"/>
      <c r="Z37" s="82"/>
      <c r="AA37" s="82"/>
    </row>
    <row r="38" spans="1:27" ht="15">
      <c r="A38" s="68"/>
      <c r="B38" s="63"/>
      <c r="C38" s="63"/>
      <c r="D38" s="67"/>
      <c r="E38" s="63"/>
      <c r="F38" s="63"/>
      <c r="G38" s="63"/>
      <c r="H38" s="63"/>
      <c r="I38" s="63"/>
      <c r="J38" s="63"/>
      <c r="K38" s="63"/>
      <c r="L38" s="65"/>
      <c r="M38" s="71"/>
      <c r="N38" s="65"/>
      <c r="O38" s="65"/>
      <c r="P38" s="63"/>
      <c r="Q38" s="63"/>
      <c r="R38" s="63"/>
      <c r="S38" s="84"/>
      <c r="T38" s="84"/>
      <c r="U38" s="63"/>
      <c r="V38" s="71"/>
      <c r="W38" s="70"/>
      <c r="X38" s="70"/>
      <c r="Y38" s="70"/>
      <c r="Z38" s="70"/>
      <c r="AA38" s="70"/>
    </row>
    <row r="39" spans="1:27" ht="15" customHeight="1">
      <c r="A39" s="7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90" t="s">
        <v>70</v>
      </c>
      <c r="W39" s="90"/>
      <c r="X39" s="90"/>
      <c r="Y39" s="90"/>
      <c r="Z39" s="90"/>
      <c r="AA39" s="90"/>
    </row>
    <row r="40" spans="1:27" ht="15">
      <c r="A40" s="68"/>
      <c r="B40" s="71"/>
      <c r="C40" s="63"/>
      <c r="D40" s="67"/>
      <c r="E40" s="63"/>
      <c r="F40" s="63"/>
      <c r="G40" s="63"/>
      <c r="H40" s="63"/>
      <c r="I40" s="63"/>
      <c r="J40" s="63"/>
      <c r="K40" s="63"/>
      <c r="L40" s="63"/>
      <c r="M40" s="71"/>
      <c r="N40" s="63"/>
      <c r="O40" s="71"/>
      <c r="P40" s="63"/>
      <c r="Q40" s="63"/>
      <c r="R40" s="63"/>
      <c r="S40" s="63"/>
      <c r="T40" s="63"/>
      <c r="U40" s="63"/>
      <c r="V40" s="85" t="s">
        <v>71</v>
      </c>
      <c r="W40" s="85"/>
      <c r="X40" s="85"/>
      <c r="Y40" s="85"/>
      <c r="Z40" s="85"/>
      <c r="AA40" s="85"/>
    </row>
    <row r="41" spans="1:27" ht="15">
      <c r="A41" s="2"/>
      <c r="B41" s="63"/>
      <c r="C41" s="63"/>
      <c r="D41" s="67"/>
      <c r="E41" s="63"/>
      <c r="F41" s="63"/>
      <c r="G41" s="63"/>
      <c r="H41" s="63"/>
      <c r="I41" s="63"/>
      <c r="J41" s="63"/>
      <c r="K41" s="63"/>
      <c r="L41" s="63"/>
      <c r="M41" s="71"/>
      <c r="N41" s="63"/>
      <c r="O41" s="71"/>
      <c r="P41" s="63"/>
      <c r="Q41" s="63"/>
      <c r="R41" s="63"/>
      <c r="S41" s="63"/>
      <c r="T41" s="63"/>
      <c r="U41" s="63"/>
      <c r="V41" s="85" t="s">
        <v>72</v>
      </c>
      <c r="W41" s="85"/>
      <c r="X41" s="85"/>
      <c r="Y41" s="85"/>
      <c r="Z41" s="85"/>
      <c r="AA41" s="85"/>
    </row>
    <row r="42" spans="13:27" ht="14.25">
      <c r="M42" s="73"/>
      <c r="V42" s="86"/>
      <c r="W42" s="86"/>
      <c r="X42" s="86"/>
      <c r="Y42" s="86"/>
      <c r="Z42" s="86"/>
      <c r="AA42" s="86"/>
    </row>
  </sheetData>
  <sheetProtection/>
  <mergeCells count="21">
    <mergeCell ref="U17:V17"/>
    <mergeCell ref="V35:AA35"/>
    <mergeCell ref="V39:AA39"/>
    <mergeCell ref="V40:AA40"/>
    <mergeCell ref="V41:AA41"/>
    <mergeCell ref="S36:T36"/>
    <mergeCell ref="A1:AB1"/>
    <mergeCell ref="A2:AB2"/>
    <mergeCell ref="A17:A18"/>
    <mergeCell ref="B17:B18"/>
    <mergeCell ref="C17:C18"/>
    <mergeCell ref="D17:D18"/>
    <mergeCell ref="E17:K17"/>
    <mergeCell ref="L17:Q17"/>
    <mergeCell ref="R17:T17"/>
    <mergeCell ref="S38:T38"/>
    <mergeCell ref="V42:AA42"/>
    <mergeCell ref="X17:AA17"/>
    <mergeCell ref="V33:AA33"/>
    <mergeCell ref="V34:AA34"/>
    <mergeCell ref="S35:T35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5.00390625" style="0" customWidth="1"/>
    <col min="3" max="3" width="13.57421875" style="0" customWidth="1"/>
    <col min="5" max="5" width="10.57421875" style="0" customWidth="1"/>
    <col min="6" max="6" width="14.421875" style="0" customWidth="1"/>
    <col min="7" max="7" width="12.421875" style="0" customWidth="1"/>
    <col min="8" max="8" width="11.28125" style="0" customWidth="1"/>
  </cols>
  <sheetData>
    <row r="2" spans="2:8" ht="14.25">
      <c r="B2" s="81" t="s">
        <v>61</v>
      </c>
      <c r="C2" s="81"/>
      <c r="E2" s="105" t="s">
        <v>61</v>
      </c>
      <c r="F2" s="105"/>
      <c r="G2" s="105"/>
      <c r="H2" s="105"/>
    </row>
    <row r="4" spans="2:8" ht="14.25">
      <c r="B4" s="104" t="s">
        <v>62</v>
      </c>
      <c r="C4" s="104" t="s">
        <v>63</v>
      </c>
      <c r="E4" s="104" t="s">
        <v>62</v>
      </c>
      <c r="F4" s="104" t="s">
        <v>63</v>
      </c>
      <c r="G4" s="104" t="s">
        <v>3</v>
      </c>
      <c r="H4" s="104"/>
    </row>
    <row r="5" spans="2:8" ht="14.25">
      <c r="B5" s="104"/>
      <c r="C5" s="104"/>
      <c r="E5" s="104"/>
      <c r="F5" s="104"/>
      <c r="G5" s="77" t="s">
        <v>64</v>
      </c>
      <c r="H5" s="77" t="s">
        <v>30</v>
      </c>
    </row>
    <row r="6" spans="2:8" ht="14.25">
      <c r="B6" s="75">
        <v>2013</v>
      </c>
      <c r="C6" s="75">
        <v>211</v>
      </c>
      <c r="E6" s="75">
        <v>2013</v>
      </c>
      <c r="F6" s="75">
        <v>211</v>
      </c>
      <c r="G6" s="75">
        <v>145</v>
      </c>
      <c r="H6" s="76">
        <f>G6/F6*100</f>
        <v>68.72037914691943</v>
      </c>
    </row>
    <row r="7" spans="2:8" ht="14.25">
      <c r="B7" s="75">
        <v>2014</v>
      </c>
      <c r="C7" s="75">
        <v>267</v>
      </c>
      <c r="E7" s="75">
        <v>2014</v>
      </c>
      <c r="F7" s="75">
        <v>267</v>
      </c>
      <c r="G7" s="75">
        <v>224</v>
      </c>
      <c r="H7" s="76">
        <f>G7/F7*100</f>
        <v>83.89513108614233</v>
      </c>
    </row>
    <row r="8" spans="2:8" ht="14.25">
      <c r="B8" s="75">
        <v>2015</v>
      </c>
      <c r="C8" s="75">
        <v>399</v>
      </c>
      <c r="E8" s="75">
        <v>2015</v>
      </c>
      <c r="F8" s="75">
        <v>399</v>
      </c>
      <c r="G8" s="75">
        <v>344</v>
      </c>
      <c r="H8" s="76">
        <f>G8/F8*100</f>
        <v>86.21553884711778</v>
      </c>
    </row>
    <row r="9" spans="2:8" ht="14.25">
      <c r="B9" s="75">
        <v>2016</v>
      </c>
      <c r="C9" s="75">
        <v>162</v>
      </c>
      <c r="E9" s="75">
        <v>2016</v>
      </c>
      <c r="F9" s="75">
        <v>162</v>
      </c>
      <c r="G9" s="75">
        <v>144</v>
      </c>
      <c r="H9" s="76">
        <f>G9/F9*100</f>
        <v>88.88888888888889</v>
      </c>
    </row>
    <row r="10" spans="2:8" ht="14.25">
      <c r="B10" s="75">
        <v>2017</v>
      </c>
      <c r="C10" s="75">
        <v>295</v>
      </c>
      <c r="E10" s="75">
        <v>2017</v>
      </c>
      <c r="F10" s="75">
        <v>295</v>
      </c>
      <c r="G10" s="75">
        <v>271</v>
      </c>
      <c r="H10" s="76">
        <f>G10/F10*100</f>
        <v>91.86440677966101</v>
      </c>
    </row>
    <row r="11" spans="2:6" ht="14.25">
      <c r="B11" s="78" t="s">
        <v>65</v>
      </c>
      <c r="C11" s="78">
        <f>SUM(C6:C10)</f>
        <v>1334</v>
      </c>
      <c r="E11" s="78"/>
      <c r="F11" s="78"/>
    </row>
    <row r="12" spans="2:6" ht="14.25">
      <c r="B12" s="78" t="s">
        <v>67</v>
      </c>
      <c r="C12" s="79">
        <f>C11/5</f>
        <v>266.8</v>
      </c>
      <c r="E12" s="78"/>
      <c r="F12" s="79"/>
    </row>
    <row r="13" spans="2:6" ht="14.25">
      <c r="B13" s="78" t="s">
        <v>66</v>
      </c>
      <c r="C13" s="80">
        <f>C12/360</f>
        <v>0.7411111111111112</v>
      </c>
      <c r="E13" s="78"/>
      <c r="F13" s="80"/>
    </row>
  </sheetData>
  <sheetProtection/>
  <mergeCells count="6">
    <mergeCell ref="C4:C5"/>
    <mergeCell ref="B4:B5"/>
    <mergeCell ref="E2:H2"/>
    <mergeCell ref="E4:E5"/>
    <mergeCell ref="F4:F5"/>
    <mergeCell ref="G4:H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</dc:creator>
  <cp:keywords/>
  <dc:description/>
  <cp:lastModifiedBy>Perencanaan4</cp:lastModifiedBy>
  <cp:lastPrinted>2018-05-16T00:49:49Z</cp:lastPrinted>
  <dcterms:created xsi:type="dcterms:W3CDTF">2001-01-04T05:08:04Z</dcterms:created>
  <dcterms:modified xsi:type="dcterms:W3CDTF">2022-04-20T04:49:30Z</dcterms:modified>
  <cp:category/>
  <cp:version/>
  <cp:contentType/>
  <cp:contentStatus/>
</cp:coreProperties>
</file>